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ropbox\Magdi\Közzététel\"/>
    </mc:Choice>
  </mc:AlternateContent>
  <bookViews>
    <workbookView xWindow="0" yWindow="0" windowWidth="24000" windowHeight="975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 l="1"/>
  <c r="G12" i="1"/>
  <c r="G11" i="1"/>
  <c r="G10" i="1"/>
  <c r="G9" i="1"/>
  <c r="G6" i="1"/>
  <c r="G5" i="1"/>
</calcChain>
</file>

<file path=xl/sharedStrings.xml><?xml version="1.0" encoding="utf-8"?>
<sst xmlns="http://schemas.openxmlformats.org/spreadsheetml/2006/main" count="109" uniqueCount="84">
  <si>
    <t>Iktató szám</t>
  </si>
  <si>
    <t>Szerződő neve</t>
  </si>
  <si>
    <t>Szerződő címe</t>
  </si>
  <si>
    <t>Szerződő adószáma</t>
  </si>
  <si>
    <t>Szerződő bankszámlaszáma</t>
  </si>
  <si>
    <t>Szerződés tárgya</t>
  </si>
  <si>
    <t>Szerződés bruttó összege</t>
  </si>
  <si>
    <t>Fizetési gyakoriság</t>
  </si>
  <si>
    <t>Szerződés típusa</t>
  </si>
  <si>
    <t>Szerződés kezdete</t>
  </si>
  <si>
    <t>Szerződés vége</t>
  </si>
  <si>
    <t>Aláírás dátuma</t>
  </si>
  <si>
    <t>Megjegyzés</t>
  </si>
  <si>
    <t>FH/0189-3/2017</t>
  </si>
  <si>
    <t>Emberi Erőforrások Minisztériuma</t>
  </si>
  <si>
    <t>1054 Budapest, Akadémia utca 3.</t>
  </si>
  <si>
    <t>szakmai feladatok támogatása</t>
  </si>
  <si>
    <t>eseti</t>
  </si>
  <si>
    <t>támogatási szerződés</t>
  </si>
  <si>
    <t>FH/0002/2017</t>
  </si>
  <si>
    <t>Magyar Nemzeti Digitális Archívum és Filmintézet</t>
  </si>
  <si>
    <t>1021 Budapest, Budakeszi út 51/E.</t>
  </si>
  <si>
    <t>15309556-2-41</t>
  </si>
  <si>
    <t>feladatátadás és támogatás</t>
  </si>
  <si>
    <t>megállapodás</t>
  </si>
  <si>
    <t>FH/0189-6/2017</t>
  </si>
  <si>
    <t>FH/0310/2017</t>
  </si>
  <si>
    <t>Deltha Rendszerház Kft.</t>
  </si>
  <si>
    <t>8900 Zalaegerszeg, Ola út 20. I. em. 2.</t>
  </si>
  <si>
    <t>11357475-2-20</t>
  </si>
  <si>
    <t>10101105-56158546-00000000</t>
  </si>
  <si>
    <t>MandaDB fejlesztése</t>
  </si>
  <si>
    <t>vállalkozási szerződés</t>
  </si>
  <si>
    <t>FH/0193-1/2017</t>
  </si>
  <si>
    <t>Rufusz Computer Informatika Zrt.</t>
  </si>
  <si>
    <t>2030 Érd, Retyezáti utca 46.</t>
  </si>
  <si>
    <t>13644545-2-13</t>
  </si>
  <si>
    <t>10102103-48795100-01004003</t>
  </si>
  <si>
    <t>informatikai eszközök vásárlása</t>
  </si>
  <si>
    <t>adásvételi szerződés</t>
  </si>
  <si>
    <t>FH/0299/2017</t>
  </si>
  <si>
    <t>KIVING Ingatlangazdálkodó és Beruházásszervező Kft.</t>
  </si>
  <si>
    <t>1117 Budapest, Fehérvári út 70.</t>
  </si>
  <si>
    <t>12685776-2-43</t>
  </si>
  <si>
    <t>kölcsön szerződés módosítás</t>
  </si>
  <si>
    <t>kölcsön szerződés</t>
  </si>
  <si>
    <t>FH/9321/2016</t>
  </si>
  <si>
    <t>kölcsön</t>
  </si>
  <si>
    <t>FH/0192-1/2017</t>
  </si>
  <si>
    <t>Euro-Profil Rendszerház Kft.</t>
  </si>
  <si>
    <t>1173 Budapest, Határhalom u. 4.</t>
  </si>
  <si>
    <t>13936570-2-42</t>
  </si>
  <si>
    <t>10300002-10404701-49020019</t>
  </si>
  <si>
    <t>szkenner vásárlás</t>
  </si>
  <si>
    <t>FH/0192-2/2017</t>
  </si>
  <si>
    <t>szkenner bérlet</t>
  </si>
  <si>
    <t>havi</t>
  </si>
  <si>
    <t>bérleti szerződés</t>
  </si>
  <si>
    <t>FH/0136/2017</t>
  </si>
  <si>
    <t>Reakció-D Kft.</t>
  </si>
  <si>
    <t>2074 Perbál, Petőfi utca 12.</t>
  </si>
  <si>
    <t>23939550-2-13</t>
  </si>
  <si>
    <t>10400171-50526556-53781004</t>
  </si>
  <si>
    <t>tanácsadói tevékenység</t>
  </si>
  <si>
    <t>megbízási szerződés</t>
  </si>
  <si>
    <t>FH/0137/2017</t>
  </si>
  <si>
    <t>REÁL SZÁM Kft.</t>
  </si>
  <si>
    <t>1131 Budapest, Dolmány utca 5-7.</t>
  </si>
  <si>
    <t>23834242-2-41</t>
  </si>
  <si>
    <t>11714013-21363508-00000000</t>
  </si>
  <si>
    <t>adózással kapcsolatos feladatok</t>
  </si>
  <si>
    <t>FH/0045-2/2017</t>
  </si>
  <si>
    <t>HSSC Szolgáltató Központ Kft.</t>
  </si>
  <si>
    <t>1033 Budapest, Hajógyár u. 132.</t>
  </si>
  <si>
    <t>10418491-2-41</t>
  </si>
  <si>
    <t>10800007-20000000-11852009</t>
  </si>
  <si>
    <t>számviteli szolgáltatások</t>
  </si>
  <si>
    <t>szolgáltatási szerződés</t>
  </si>
  <si>
    <t>FH/0022-1/2017</t>
  </si>
  <si>
    <t>Belle Epoque Irodaház Kft.</t>
  </si>
  <si>
    <t>1012 Budapest, Márvány utca 18.</t>
  </si>
  <si>
    <t>12532757-2-41</t>
  </si>
  <si>
    <t>parkoló bérlet</t>
  </si>
  <si>
    <t>eur / 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</si>
</sst>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14" fontId="0" fillId="0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D1" workbookViewId="0">
      <selection activeCell="M8" sqref="M8"/>
    </sheetView>
  </sheetViews>
  <sheetFormatPr defaultRowHeight="15" x14ac:dyDescent="0.25"/>
  <cols>
    <col min="1" max="1" width="14.85546875" bestFit="1" customWidth="1"/>
    <col min="2" max="2" width="49.28515625" bestFit="1" customWidth="1"/>
    <col min="3" max="3" width="34.42578125" bestFit="1" customWidth="1"/>
    <col min="4" max="4" width="18.42578125" bestFit="1" customWidth="1"/>
    <col min="5" max="5" width="27" bestFit="1" customWidth="1"/>
    <col min="6" max="6" width="29.28515625" bestFit="1" customWidth="1"/>
    <col min="7" max="7" width="23.7109375" bestFit="1" customWidth="1"/>
    <col min="8" max="8" width="17.85546875" bestFit="1" customWidth="1"/>
    <col min="9" max="9" width="20.5703125" bestFit="1" customWidth="1"/>
    <col min="10" max="10" width="17.7109375" bestFit="1" customWidth="1"/>
    <col min="11" max="11" width="14.7109375" bestFit="1" customWidth="1"/>
    <col min="12" max="12" width="14.14062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s="2" t="s">
        <v>13</v>
      </c>
      <c r="B2" s="2" t="s">
        <v>14</v>
      </c>
      <c r="C2" s="2" t="s">
        <v>15</v>
      </c>
      <c r="D2" s="2"/>
      <c r="E2" s="2"/>
      <c r="F2" s="2" t="s">
        <v>16</v>
      </c>
      <c r="G2" s="3">
        <v>296726000</v>
      </c>
      <c r="H2" s="2" t="s">
        <v>17</v>
      </c>
      <c r="I2" s="2" t="s">
        <v>18</v>
      </c>
      <c r="J2" s="4">
        <v>42736</v>
      </c>
      <c r="K2" s="4">
        <v>43131</v>
      </c>
      <c r="L2" s="4">
        <v>42859</v>
      </c>
      <c r="M2" s="2"/>
    </row>
    <row r="3" spans="1:13" x14ac:dyDescent="0.25">
      <c r="A3" s="2" t="s">
        <v>19</v>
      </c>
      <c r="B3" s="2" t="s">
        <v>20</v>
      </c>
      <c r="C3" s="2" t="s">
        <v>21</v>
      </c>
      <c r="D3" s="2" t="s">
        <v>22</v>
      </c>
      <c r="E3" s="2"/>
      <c r="F3" s="2" t="s">
        <v>23</v>
      </c>
      <c r="G3" s="3">
        <v>115000000</v>
      </c>
      <c r="H3" s="2" t="s">
        <v>17</v>
      </c>
      <c r="I3" s="2" t="s">
        <v>24</v>
      </c>
      <c r="J3" s="4">
        <v>42736</v>
      </c>
      <c r="K3" s="4">
        <v>43100</v>
      </c>
      <c r="L3" s="4">
        <v>42725</v>
      </c>
      <c r="M3" s="2"/>
    </row>
    <row r="4" spans="1:13" x14ac:dyDescent="0.25">
      <c r="A4" s="2" t="s">
        <v>25</v>
      </c>
      <c r="B4" s="2" t="s">
        <v>14</v>
      </c>
      <c r="C4" s="2" t="s">
        <v>15</v>
      </c>
      <c r="D4" s="2"/>
      <c r="E4" s="2"/>
      <c r="F4" s="2" t="s">
        <v>16</v>
      </c>
      <c r="G4" s="3">
        <v>66730500</v>
      </c>
      <c r="H4" s="2" t="s">
        <v>17</v>
      </c>
      <c r="I4" s="2" t="s">
        <v>18</v>
      </c>
      <c r="J4" s="4">
        <v>42736</v>
      </c>
      <c r="K4" s="4">
        <v>43131</v>
      </c>
      <c r="L4" s="4">
        <v>42968</v>
      </c>
      <c r="M4" s="2"/>
    </row>
    <row r="5" spans="1:13" x14ac:dyDescent="0.25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3">
        <f>14200000*1.27</f>
        <v>18034000</v>
      </c>
      <c r="H5" s="2" t="s">
        <v>17</v>
      </c>
      <c r="I5" s="2" t="s">
        <v>32</v>
      </c>
      <c r="J5" s="4">
        <v>42906</v>
      </c>
      <c r="K5" s="4">
        <v>43023</v>
      </c>
      <c r="L5" s="4">
        <v>42906</v>
      </c>
      <c r="M5" s="2"/>
    </row>
    <row r="6" spans="1:13" x14ac:dyDescent="0.25">
      <c r="A6" s="2" t="s">
        <v>33</v>
      </c>
      <c r="B6" s="2" t="s">
        <v>34</v>
      </c>
      <c r="C6" s="2" t="s">
        <v>35</v>
      </c>
      <c r="D6" s="2" t="s">
        <v>36</v>
      </c>
      <c r="E6" s="2" t="s">
        <v>37</v>
      </c>
      <c r="F6" s="2" t="s">
        <v>38</v>
      </c>
      <c r="G6" s="3">
        <f>13822500*1.27</f>
        <v>17554575</v>
      </c>
      <c r="H6" s="2" t="s">
        <v>17</v>
      </c>
      <c r="I6" s="2" t="s">
        <v>39</v>
      </c>
      <c r="J6" s="4">
        <v>42852</v>
      </c>
      <c r="K6" s="4">
        <v>42852</v>
      </c>
      <c r="L6" s="4">
        <v>42852</v>
      </c>
      <c r="M6" s="2"/>
    </row>
    <row r="7" spans="1:13" x14ac:dyDescent="0.25">
      <c r="A7" s="2" t="s">
        <v>40</v>
      </c>
      <c r="B7" s="2" t="s">
        <v>41</v>
      </c>
      <c r="C7" s="2" t="s">
        <v>42</v>
      </c>
      <c r="D7" s="2" t="s">
        <v>43</v>
      </c>
      <c r="E7" s="2"/>
      <c r="F7" s="2" t="s">
        <v>44</v>
      </c>
      <c r="G7" s="3">
        <v>10000000</v>
      </c>
      <c r="H7" s="2" t="s">
        <v>17</v>
      </c>
      <c r="I7" s="2" t="s">
        <v>45</v>
      </c>
      <c r="J7" s="4">
        <v>42590</v>
      </c>
      <c r="K7" s="4">
        <v>43357</v>
      </c>
      <c r="L7" s="4">
        <v>42992</v>
      </c>
      <c r="M7" s="2"/>
    </row>
    <row r="8" spans="1:13" x14ac:dyDescent="0.25">
      <c r="A8" s="2" t="s">
        <v>46</v>
      </c>
      <c r="B8" s="2" t="s">
        <v>41</v>
      </c>
      <c r="C8" s="2" t="s">
        <v>42</v>
      </c>
      <c r="D8" s="2" t="s">
        <v>43</v>
      </c>
      <c r="E8" s="2"/>
      <c r="F8" s="2" t="s">
        <v>47</v>
      </c>
      <c r="G8" s="3">
        <v>10000000</v>
      </c>
      <c r="H8" s="2" t="s">
        <v>17</v>
      </c>
      <c r="I8" s="2" t="s">
        <v>45</v>
      </c>
      <c r="J8" s="4">
        <v>42590</v>
      </c>
      <c r="K8" s="4">
        <v>42992</v>
      </c>
      <c r="L8" s="4">
        <v>42590</v>
      </c>
      <c r="M8" s="2"/>
    </row>
    <row r="9" spans="1:13" x14ac:dyDescent="0.25">
      <c r="A9" s="2" t="s">
        <v>48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3">
        <f>4161000*1.27</f>
        <v>5284470</v>
      </c>
      <c r="H9" s="2" t="s">
        <v>17</v>
      </c>
      <c r="I9" s="2" t="s">
        <v>39</v>
      </c>
      <c r="J9" s="4">
        <v>42853</v>
      </c>
      <c r="K9" s="4">
        <v>42853</v>
      </c>
      <c r="L9" s="4">
        <v>42853</v>
      </c>
      <c r="M9" s="2"/>
    </row>
    <row r="10" spans="1:13" x14ac:dyDescent="0.25">
      <c r="A10" s="2" t="s">
        <v>54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55</v>
      </c>
      <c r="G10" s="3">
        <f>719110*1.27</f>
        <v>913269.70000000007</v>
      </c>
      <c r="H10" s="2" t="s">
        <v>56</v>
      </c>
      <c r="I10" s="2" t="s">
        <v>57</v>
      </c>
      <c r="J10" s="4">
        <v>42857</v>
      </c>
      <c r="K10" s="4">
        <v>43159</v>
      </c>
      <c r="L10" s="4">
        <v>42857</v>
      </c>
      <c r="M10" s="2"/>
    </row>
    <row r="11" spans="1:13" x14ac:dyDescent="0.25">
      <c r="A11" s="2" t="s">
        <v>58</v>
      </c>
      <c r="B11" s="2" t="s">
        <v>59</v>
      </c>
      <c r="C11" s="2" t="s">
        <v>60</v>
      </c>
      <c r="D11" s="2" t="s">
        <v>61</v>
      </c>
      <c r="E11" s="2" t="s">
        <v>62</v>
      </c>
      <c r="F11" s="2" t="s">
        <v>63</v>
      </c>
      <c r="G11" s="3">
        <f>600000*1.27</f>
        <v>762000</v>
      </c>
      <c r="H11" s="2" t="s">
        <v>56</v>
      </c>
      <c r="I11" s="2" t="s">
        <v>64</v>
      </c>
      <c r="J11" s="4">
        <v>42064</v>
      </c>
      <c r="K11" s="2"/>
      <c r="L11" s="4">
        <v>42737</v>
      </c>
      <c r="M11" s="2"/>
    </row>
    <row r="12" spans="1:13" x14ac:dyDescent="0.25">
      <c r="A12" s="2" t="s">
        <v>65</v>
      </c>
      <c r="B12" s="2" t="s">
        <v>66</v>
      </c>
      <c r="C12" s="2" t="s">
        <v>67</v>
      </c>
      <c r="D12" s="2" t="s">
        <v>68</v>
      </c>
      <c r="E12" s="2" t="s">
        <v>69</v>
      </c>
      <c r="F12" s="2" t="s">
        <v>70</v>
      </c>
      <c r="G12" s="3">
        <f>600000*1.27</f>
        <v>762000</v>
      </c>
      <c r="H12" s="2" t="s">
        <v>56</v>
      </c>
      <c r="I12" s="2" t="s">
        <v>64</v>
      </c>
      <c r="J12" s="4">
        <v>42736</v>
      </c>
      <c r="K12" s="2"/>
      <c r="L12" s="4">
        <v>42737</v>
      </c>
      <c r="M12" s="2"/>
    </row>
    <row r="13" spans="1:13" x14ac:dyDescent="0.25">
      <c r="A13" s="2" t="s">
        <v>71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76</v>
      </c>
      <c r="G13" s="3">
        <f>350000*1.27</f>
        <v>444500</v>
      </c>
      <c r="H13" s="2" t="s">
        <v>56</v>
      </c>
      <c r="I13" s="2" t="s">
        <v>77</v>
      </c>
      <c r="J13" s="4">
        <v>42736</v>
      </c>
      <c r="K13" s="4">
        <v>43100</v>
      </c>
      <c r="L13" s="4">
        <v>42783</v>
      </c>
      <c r="M13" s="2"/>
    </row>
    <row r="14" spans="1:13" x14ac:dyDescent="0.25">
      <c r="A14" s="2" t="s">
        <v>78</v>
      </c>
      <c r="B14" s="2" t="s">
        <v>79</v>
      </c>
      <c r="C14" s="2" t="s">
        <v>80</v>
      </c>
      <c r="D14" s="2" t="s">
        <v>81</v>
      </c>
      <c r="E14" s="2"/>
      <c r="F14" s="2" t="s">
        <v>82</v>
      </c>
      <c r="G14" s="3">
        <f>360*1.27</f>
        <v>457.2</v>
      </c>
      <c r="H14" s="2" t="s">
        <v>83</v>
      </c>
      <c r="I14" s="2" t="s">
        <v>57</v>
      </c>
      <c r="J14" s="4">
        <v>42767</v>
      </c>
      <c r="K14" s="2"/>
      <c r="L14" s="4">
        <v>42822</v>
      </c>
      <c r="M1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2017-12-13T15:45:47Z</dcterms:created>
  <dcterms:modified xsi:type="dcterms:W3CDTF">2017-12-13T15:49:59Z</dcterms:modified>
</cp:coreProperties>
</file>